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грудень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N11" i="1" l="1"/>
  <c r="Q8" i="1" l="1"/>
  <c r="S8" i="1" l="1"/>
  <c r="T8" i="1"/>
  <c r="M11" i="1"/>
  <c r="X8" i="1" l="1"/>
  <c r="Y8" i="1" s="1"/>
  <c r="O11" i="1"/>
  <c r="W11" i="1" l="1"/>
  <c r="V11" i="1" l="1"/>
  <c r="R11" i="1"/>
  <c r="Q9" i="1"/>
  <c r="Q10" i="1"/>
  <c r="S9" i="1" l="1"/>
  <c r="T9" i="1"/>
  <c r="S10" i="1"/>
  <c r="T10" i="1"/>
  <c r="U11" i="1"/>
  <c r="G11" i="1"/>
  <c r="H11" i="1"/>
  <c r="I11" i="1"/>
  <c r="J11" i="1"/>
  <c r="L11" i="1"/>
  <c r="P11" i="1"/>
  <c r="Q11" i="1"/>
  <c r="S11" i="1" l="1"/>
  <c r="X10" i="1"/>
  <c r="Y10" i="1" s="1"/>
  <c r="T11" i="1"/>
  <c r="X9" i="1"/>
  <c r="Y9" i="1" s="1"/>
  <c r="X11" i="1" l="1"/>
  <c r="Y11" i="1"/>
</calcChain>
</file>

<file path=xl/sharedStrings.xml><?xml version="1.0" encoding="utf-8"?>
<sst xmlns="http://schemas.openxmlformats.org/spreadsheetml/2006/main" count="37" uniqueCount="37">
  <si>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</si>
  <si>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</si>
  <si>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</si>
  <si>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</si>
  <si>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</si>
  <si>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</si>
  <si>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 xml:space="preserve"> РАЗОМ :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</si>
  <si>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</si>
  <si>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</si>
  <si>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</si>
  <si>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</si>
  <si>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</si>
  <si>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</si>
  <si>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</si>
  <si>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</si>
  <si>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</si>
  <si>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</si>
  <si>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</si>
  <si>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</si>
  <si>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</si>
  <si>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</si>
  <si>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</si>
  <si>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</si>
  <si>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</si>
  <si>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</si>
  <si>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</si>
  <si>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</si>
  <si>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</si>
  <si>
    <t>Виплата в міжрозрахунковий період</t>
  </si>
  <si>
    <t>МУЗИКА Ю.В.</t>
  </si>
  <si>
    <t>Лікарняні</t>
  </si>
  <si>
    <t>Відпускні</t>
  </si>
  <si>
    <t>Грошова компенсація     невикористаної відпустки</t>
  </si>
  <si>
    <t xml:space="preserve">Грошова допомога допомога на оздоровлення </t>
  </si>
  <si>
    <t>Матеріальна допомога для вирішення соціально-побутових питань</t>
  </si>
  <si>
    <t xml:space="preserve">Премія </t>
  </si>
  <si>
    <t>За травень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</si>
</sst>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32">
    <xf numFmtId="0" fontId="0" fillId="0" borderId="0" xfId="0"/>
    <xf numFmtId="0" fontId="1" fillId="33" borderId="10" xfId="0" applyFont="1" applyFill="1" applyBorder="1" applyAlignment="1">
      <alignment horizontal="center" vertical="center" wrapText="1"/>
    </xf>
    <xf numFmtId="4" fontId="3" fillId="33" borderId="10" xfId="0" applyNumberFormat="1" applyFont="1" applyFill="1" applyBorder="1" applyAlignment="1">
      <alignment horizontal="right" vertical="center" wrapText="1"/>
    </xf>
    <xf numFmtId="4" fontId="1" fillId="33" borderId="10" xfId="0" applyNumberFormat="1" applyFont="1" applyFill="1" applyBorder="1" applyAlignment="1">
      <alignment horizontal="right" vertical="center" wrapText="1"/>
    </xf>
    <xf numFmtId="0" fontId="23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textRotation="90" wrapText="1"/>
    </xf>
    <xf numFmtId="0" fontId="27" fillId="0" borderId="0" xfId="0" applyFont="1"/>
    <xf numFmtId="0" fontId="29" fillId="33" borderId="10" xfId="0" applyFont="1" applyFill="1" applyBorder="1" applyAlignment="1">
      <alignment horizontal="center" vertical="center" textRotation="90" wrapText="1"/>
    </xf>
    <xf numFmtId="0" fontId="30" fillId="33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0" fontId="31" fillId="0" borderId="15" xfId="0" applyFont="1" applyBorder="1" applyAlignment="1">
      <alignment horizontal="center" textRotation="90" wrapText="1"/>
    </xf>
    <xf numFmtId="0" fontId="31" fillId="0" borderId="14" xfId="0" applyFont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0" fontId="23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8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horizontal="center" vertical="center" wrapText="1"/>
    </xf>
    <xf numFmtId="0" fontId="24" fillId="33" borderId="11" xfId="0" applyFont="1" applyFill="1" applyBorder="1" applyAlignment="1">
      <alignment horizontal="left" vertical="center" wrapText="1"/>
    </xf>
    <xf numFmtId="0" fontId="24" fillId="33" borderId="12" xfId="0" applyFont="1" applyFill="1" applyBorder="1" applyAlignment="1">
      <alignment horizontal="left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center" vertical="center" wrapText="1"/>
    </xf>
    <xf numFmtId="0" fontId="2" fillId="33" borderId="13" xfId="0" applyFont="1" applyFill="1" applyBorder="1" applyAlignment="1">
      <alignment horizontal="left" vertical="center" wrapText="1"/>
    </xf>
    <xf numFmtId="0" fontId="2" fillId="33" borderId="12" xfId="0" applyFont="1" applyFill="1" applyBorder="1" applyAlignment="1">
      <alignment horizontal="left" vertical="center" wrapText="1"/>
    </xf>
    <xf numFmtId="3" fontId="25" fillId="33" borderId="11" xfId="0" applyNumberFormat="1" applyFont="1" applyFill="1" applyBorder="1" applyAlignment="1">
      <alignment horizontal="center" vertical="center" wrapText="1"/>
    </xf>
    <xf numFmtId="3" fontId="25" fillId="33" borderId="12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textRotation="90" wrapText="1"/>
    </xf>
    <xf numFmtId="0" fontId="29" fillId="33" borderId="12" xfId="0" applyFont="1" applyFill="1" applyBorder="1" applyAlignment="1">
      <alignment horizontal="center" vertical="center" textRotation="90" wrapText="1"/>
    </xf>
    <xf numFmtId="0" fontId="2" fillId="33" borderId="11" xfId="0" applyFont="1" applyFill="1" applyBorder="1" applyAlignment="1">
      <alignment horizontal="left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topLeftCell="A4" zoomScale="120" zoomScaleNormal="120" zoomScaleSheetLayoutView="100" workbookViewId="0">
      <selection activeCell="AA10" sqref="AA10"/>
    </sheetView>
  </sheetViews>
  <sheetFormatPr defaultRowHeight="15" x14ac:dyDescent="0.2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1" width="8.5703125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 x14ac:dyDescent="0.25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1"/>
    </row>
    <row r="2" spans="1:26" ht="39" customHeight="1" x14ac:dyDescent="0.25">
      <c r="A2" s="18" t="s">
        <v>25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5"/>
    </row>
    <row r="3" spans="1:26" ht="24.75" customHeight="1" x14ac:dyDescent="0.25">
      <c r="A3" s="8"/>
      <c r="B3" s="8"/>
      <c r="C3" s="8"/>
      <c r="D3" s="8"/>
      <c r="E3" s="8"/>
      <c r="F3" s="15" t="s">
        <v>24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4"/>
      <c r="S3" s="8"/>
      <c r="T3" s="8"/>
      <c r="U3" s="8"/>
      <c r="V3" s="8"/>
      <c r="W3" s="8"/>
      <c r="X3" s="8"/>
      <c r="Y3" s="8"/>
      <c r="Z3" s="8"/>
    </row>
    <row r="4" spans="1:26" ht="16.5" customHeight="1" x14ac:dyDescent="0.25">
      <c r="A4" s="8"/>
      <c r="B4" s="8"/>
      <c r="C4" s="8"/>
      <c r="D4" s="8"/>
      <c r="E4" s="8"/>
      <c r="F4" s="15" t="s">
        <v>36</v>
      </c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4"/>
      <c r="S4" s="8"/>
      <c r="T4" s="8"/>
      <c r="U4" s="8"/>
      <c r="V4" s="8"/>
      <c r="W4" s="8"/>
      <c r="X4" s="8"/>
      <c r="Y4" s="8"/>
      <c r="Z4" s="8"/>
    </row>
    <row r="5" spans="1:26" ht="4.5" customHeight="1" x14ac:dyDescent="0.25">
      <c r="A5" s="8"/>
      <c r="B5" s="16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8"/>
      <c r="Z5" s="8"/>
    </row>
    <row r="6" spans="1:26" ht="15" customHeight="1" x14ac:dyDescent="0.25">
      <c r="A6" s="17"/>
      <c r="B6" s="1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Y6" s="8" t="s">
        <v>18</v>
      </c>
      <c r="Z6" s="8"/>
    </row>
    <row r="7" spans="1:26" ht="151.5" customHeight="1" x14ac:dyDescent="0.25">
      <c r="A7" s="6" t="s">
        <v>1</v>
      </c>
      <c r="B7" s="27" t="s">
        <v>2</v>
      </c>
      <c r="C7" s="28"/>
      <c r="D7" s="6" t="s">
        <v>3</v>
      </c>
      <c r="E7" s="29" t="s">
        <v>14</v>
      </c>
      <c r="F7" s="30"/>
      <c r="G7" s="9" t="s">
        <v>11</v>
      </c>
      <c r="H7" s="9" t="s">
        <v>12</v>
      </c>
      <c r="I7" s="9" t="s">
        <v>13</v>
      </c>
      <c r="J7" s="9" t="s">
        <v>33</v>
      </c>
      <c r="K7" s="12" t="s">
        <v>34</v>
      </c>
      <c r="L7" s="9" t="s">
        <v>21</v>
      </c>
      <c r="M7" s="9" t="s">
        <v>31</v>
      </c>
      <c r="N7" s="9" t="s">
        <v>30</v>
      </c>
      <c r="O7" s="9" t="s">
        <v>32</v>
      </c>
      <c r="P7" s="9" t="s">
        <v>35</v>
      </c>
      <c r="Q7" s="7" t="s">
        <v>4</v>
      </c>
      <c r="R7" s="7" t="s">
        <v>22</v>
      </c>
      <c r="S7" s="9" t="s">
        <v>15</v>
      </c>
      <c r="T7" s="9" t="s">
        <v>16</v>
      </c>
      <c r="U7" s="9" t="s">
        <v>17</v>
      </c>
      <c r="V7" s="9" t="s">
        <v>23</v>
      </c>
      <c r="W7" s="7" t="s">
        <v>28</v>
      </c>
      <c r="X7" s="7" t="s">
        <v>5</v>
      </c>
      <c r="Y7" s="7" t="s">
        <v>26</v>
      </c>
      <c r="Z7" s="8"/>
    </row>
    <row r="8" spans="1:26" ht="48" customHeight="1" x14ac:dyDescent="0.25">
      <c r="A8" s="1">
        <v>1</v>
      </c>
      <c r="B8" s="31" t="s">
        <v>29</v>
      </c>
      <c r="C8" s="24"/>
      <c r="D8" s="10" t="s">
        <v>7</v>
      </c>
      <c r="E8" s="21">
        <v>22</v>
      </c>
      <c r="F8" s="22"/>
      <c r="G8" s="3">
        <v>25842</v>
      </c>
      <c r="H8" s="3">
        <v>500</v>
      </c>
      <c r="I8" s="3">
        <v>7752.6</v>
      </c>
      <c r="J8" s="3">
        <v>0</v>
      </c>
      <c r="K8" s="1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f>SUM(G8:P8)</f>
        <v>34094.6</v>
      </c>
      <c r="R8" s="3">
        <v>11900</v>
      </c>
      <c r="S8" s="3">
        <f>ROUND((Q8)*0.18,2)</f>
        <v>6137.03</v>
      </c>
      <c r="T8" s="3">
        <f>ROUND((Q8)*5%,2)</f>
        <v>1704.73</v>
      </c>
      <c r="U8" s="3">
        <v>0</v>
      </c>
      <c r="V8" s="3">
        <v>0</v>
      </c>
      <c r="W8" s="3">
        <v>0</v>
      </c>
      <c r="X8" s="3">
        <f>SUM(R8:W8)</f>
        <v>19741.759999999998</v>
      </c>
      <c r="Y8" s="3">
        <f>Q8-X8</f>
        <v>14352.84</v>
      </c>
    </row>
    <row r="9" spans="1:26" ht="99.75" customHeight="1" x14ac:dyDescent="0.25">
      <c r="A9" s="1">
        <v>2</v>
      </c>
      <c r="B9" s="19" t="s">
        <v>8</v>
      </c>
      <c r="C9" s="20"/>
      <c r="D9" s="10" t="s">
        <v>9</v>
      </c>
      <c r="E9" s="21">
        <v>22</v>
      </c>
      <c r="F9" s="22"/>
      <c r="G9" s="3">
        <v>24550</v>
      </c>
      <c r="H9" s="3">
        <v>700</v>
      </c>
      <c r="I9" s="3">
        <v>7365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f>SUM(G9:P9)</f>
        <v>32615</v>
      </c>
      <c r="R9" s="3">
        <v>11400</v>
      </c>
      <c r="S9" s="3">
        <f>ROUND((Q9)*0.18,2)</f>
        <v>5870.7</v>
      </c>
      <c r="T9" s="3">
        <f>ROUND((Q9)*5%,2)</f>
        <v>1630.75</v>
      </c>
      <c r="U9" s="3">
        <v>0</v>
      </c>
      <c r="V9" s="3">
        <v>0</v>
      </c>
      <c r="W9" s="3">
        <v>0</v>
      </c>
      <c r="X9" s="3">
        <f>SUM(R9:W9)</f>
        <v>18901.45</v>
      </c>
      <c r="Y9" s="3">
        <f t="shared" ref="Y9:Y10" si="0">Q9-X9</f>
        <v>13713.55</v>
      </c>
    </row>
    <row r="10" spans="1:26" ht="94.5" customHeight="1" x14ac:dyDescent="0.25">
      <c r="A10" s="1">
        <v>3</v>
      </c>
      <c r="B10" s="19" t="s">
        <v>20</v>
      </c>
      <c r="C10" s="20"/>
      <c r="D10" s="10" t="s">
        <v>19</v>
      </c>
      <c r="E10" s="21">
        <v>22</v>
      </c>
      <c r="F10" s="22"/>
      <c r="G10" s="3">
        <v>24550</v>
      </c>
      <c r="H10" s="3">
        <v>800</v>
      </c>
      <c r="I10" s="3">
        <v>7365</v>
      </c>
      <c r="J10" s="3">
        <v>0</v>
      </c>
      <c r="K10" s="3">
        <v>0</v>
      </c>
      <c r="L10" s="3">
        <v>0</v>
      </c>
      <c r="M10" s="3">
        <v>14117.9</v>
      </c>
      <c r="N10" s="3">
        <v>0</v>
      </c>
      <c r="O10" s="3">
        <v>0</v>
      </c>
      <c r="P10" s="3">
        <v>0</v>
      </c>
      <c r="Q10" s="3">
        <f>SUM(G10:P10)</f>
        <v>46832.9</v>
      </c>
      <c r="R10" s="3">
        <v>11400</v>
      </c>
      <c r="S10" s="3">
        <f>ROUND((Q10)*0.18,2)</f>
        <v>8429.92</v>
      </c>
      <c r="T10" s="3">
        <f t="shared" ref="T10" si="1">ROUND((Q10)*5%,2)</f>
        <v>2341.65</v>
      </c>
      <c r="U10" s="3">
        <v>0</v>
      </c>
      <c r="V10" s="3">
        <v>50</v>
      </c>
      <c r="W10" s="3">
        <v>10870.78</v>
      </c>
      <c r="X10" s="3">
        <f>SUM(R10:W10)</f>
        <v>33092.35</v>
      </c>
      <c r="Y10" s="3">
        <f t="shared" si="0"/>
        <v>13740.550000000003</v>
      </c>
    </row>
    <row r="11" spans="1:26" ht="22.5" customHeight="1" x14ac:dyDescent="0.25">
      <c r="A11" s="19" t="s">
        <v>6</v>
      </c>
      <c r="B11" s="23"/>
      <c r="C11" s="23"/>
      <c r="D11" s="24"/>
      <c r="E11" s="25" t="s">
        <v>10</v>
      </c>
      <c r="F11" s="26"/>
      <c r="G11" s="2">
        <f t="shared" ref="G11:Y11" si="2">SUM(G8:G10)</f>
        <v>74942</v>
      </c>
      <c r="H11" s="2">
        <f t="shared" si="2"/>
        <v>2000</v>
      </c>
      <c r="I11" s="2">
        <f t="shared" si="2"/>
        <v>22482.6</v>
      </c>
      <c r="J11" s="2">
        <f t="shared" si="2"/>
        <v>0</v>
      </c>
      <c r="K11" s="2">
        <f t="shared" si="2"/>
        <v>0</v>
      </c>
      <c r="L11" s="2">
        <f t="shared" si="2"/>
        <v>0</v>
      </c>
      <c r="M11" s="2">
        <f t="shared" si="2"/>
        <v>14117.9</v>
      </c>
      <c r="N11" s="2">
        <f t="shared" si="2"/>
        <v>0</v>
      </c>
      <c r="O11" s="2">
        <f t="shared" si="2"/>
        <v>0</v>
      </c>
      <c r="P11" s="2">
        <f t="shared" si="2"/>
        <v>0</v>
      </c>
      <c r="Q11" s="2">
        <f t="shared" si="2"/>
        <v>113542.5</v>
      </c>
      <c r="R11" s="2">
        <f t="shared" si="2"/>
        <v>34700</v>
      </c>
      <c r="S11" s="2">
        <f>SUM(S8:S10)</f>
        <v>20437.650000000001</v>
      </c>
      <c r="T11" s="2">
        <f t="shared" si="2"/>
        <v>5677.13</v>
      </c>
      <c r="U11" s="2">
        <f t="shared" si="2"/>
        <v>0</v>
      </c>
      <c r="V11" s="2">
        <f t="shared" si="2"/>
        <v>50</v>
      </c>
      <c r="W11" s="2">
        <f t="shared" si="2"/>
        <v>10870.78</v>
      </c>
      <c r="X11" s="2">
        <f t="shared" si="2"/>
        <v>71735.56</v>
      </c>
      <c r="Y11" s="2">
        <f t="shared" si="2"/>
        <v>41806.94</v>
      </c>
    </row>
    <row r="12" spans="1:26" ht="9.9499999999999993" customHeight="1" x14ac:dyDescent="0.25"/>
  </sheetData>
  <mergeCells count="16">
    <mergeCell ref="B10:C10"/>
    <mergeCell ref="E10:F10"/>
    <mergeCell ref="A11:D11"/>
    <mergeCell ref="E11:F11"/>
    <mergeCell ref="B7:C7"/>
    <mergeCell ref="E7:F7"/>
    <mergeCell ref="B9:C9"/>
    <mergeCell ref="E9:F9"/>
    <mergeCell ref="B8:C8"/>
    <mergeCell ref="E8:F8"/>
    <mergeCell ref="A1:J1"/>
    <mergeCell ref="F3:Q3"/>
    <mergeCell ref="F4:Q4"/>
    <mergeCell ref="B5:X5"/>
    <mergeCell ref="A6:B6"/>
    <mergeCell ref="A2:X2"/>
  </mergeCells>
  <pageMargins left="0.19685039370078741" right="0.19685039370078741" top="0.39370078740157483" bottom="0.39370078740157483" header="0.51181102362204722" footer="0.51181102362204722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2025-02-04T12:26:31Z</cp:lastPrinted>
  <dcterms:created xsi:type="dcterms:W3CDTF">2021-12-21T12:21:16Z</dcterms:created>
  <dcterms:modified xsi:type="dcterms:W3CDTF">2025-06-03T13:01:34Z</dcterms:modified>
</cp:coreProperties>
</file>